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Смета_GSM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<sst xmlns="http://schemas.openxmlformats.org/spreadsheetml/2006/main" count="91" uniqueCount="78">
  <si>
    <t xml:space="preserve"> </t>
  </si>
  <si>
    <r>
      <t xml:space="preserve">№
</t>
    </r>
    <r>
      <rPr>
        <b/>
        <sz val="8"/>
        <color indexed="8"/>
        <rFont val="Arial"/>
        <family val="0"/>
      </rPr>
      <t>п/п</t>
    </r>
  </si>
  <si>
    <r>
      <t>Итого оборудование</t>
    </r>
    <r>
      <rPr>
        <b/>
        <sz val="8"/>
        <color indexed="8"/>
        <rFont val="Arial"/>
        <family val="0"/>
      </rPr>
      <t>:</t>
    </r>
  </si>
  <si>
    <r>
      <t>Итого работы</t>
    </r>
    <r>
      <rPr>
        <b/>
        <sz val="8"/>
        <color indexed="8"/>
        <rFont val="Arial"/>
        <family val="0"/>
      </rPr>
      <t>:</t>
    </r>
  </si>
  <si>
    <r>
      <t xml:space="preserve">         </t>
    </r>
    <r>
      <rPr>
        <b/>
        <sz val="10"/>
        <color indexed="8"/>
        <rFont val="Arial"/>
        <family val="0"/>
      </rPr>
      <t>Мы не только профессионально и качественно обслуживаем различные инженерные системы, но и хотим стать для Вас настоящим помощником и партнером, который комплексно заботится:</t>
    </r>
    <r>
      <rPr>
        <sz val="10"/>
        <color indexed="8"/>
        <rFont val="Times New Roman"/>
        <family val="0"/>
      </rPr>
      <t xml:space="preserve"> 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Вашей безопасности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Вашем комфорте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Вашем удобстве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Об оптимизации Ваших экономических расходов.
</t>
    </r>
    <r>
      <rPr>
        <b/>
        <sz val="11"/>
        <color indexed="8"/>
        <rFont val="Arial"/>
        <family val="0"/>
      </rPr>
      <t xml:space="preserve">Основа нашей работы – комплексный подход к решению задач!
</t>
    </r>
    <r>
      <rPr>
        <b/>
        <i/>
        <sz val="11"/>
        <color indexed="8"/>
        <rFont val="Arial"/>
        <family val="0"/>
      </rPr>
      <t>С уважением, команда ЭЛЬТОН!</t>
    </r>
  </si>
  <si>
    <t>Уважаемый (ая)</t>
  </si>
  <si>
    <t>!</t>
  </si>
  <si>
    <t>Коммерческое предложение на</t>
  </si>
  <si>
    <t>СКУД (GSM)</t>
  </si>
  <si>
    <t>по адресу:</t>
  </si>
  <si>
    <t>Голландская ул., д.5 , Лен. обл. Янино</t>
  </si>
  <si>
    <t>Дата составления:</t>
  </si>
  <si>
    <t>Заявка:</t>
  </si>
  <si>
    <t>Наименование вида работ:</t>
  </si>
  <si>
    <t>Форма оплаты:</t>
  </si>
  <si>
    <t>б/н</t>
  </si>
  <si>
    <t>Техническое задание</t>
  </si>
  <si>
    <t>Плюсы подобранного оборудования</t>
  </si>
  <si>
    <t>Имеющиеся недостатки на объекте</t>
  </si>
  <si>
    <t>Рекомендуемые модернизации</t>
  </si>
  <si>
    <t>Исполнитель:</t>
  </si>
  <si>
    <t>ООО "Эльтон-Инжиниринг"</t>
  </si>
  <si>
    <t>Заказчик:</t>
  </si>
  <si>
    <t>ООО «Управляющая Компания «Янила Кантри»</t>
  </si>
  <si>
    <t>№ договора</t>
  </si>
  <si>
    <t>Контактное лицо:</t>
  </si>
  <si>
    <t>Телефон</t>
  </si>
  <si>
    <t>Наименование</t>
  </si>
  <si>
    <t>Цена за ед.</t>
  </si>
  <si>
    <t>Кол-во</t>
  </si>
  <si>
    <t>Единица изм.</t>
  </si>
  <si>
    <t>Стоимость</t>
  </si>
  <si>
    <t>Оборудование и материалы</t>
  </si>
  <si>
    <t>Модуль GSM-3.0</t>
  </si>
  <si>
    <t>шт.</t>
  </si>
  <si>
    <t>Щит герметичный Expert-ЗУ</t>
  </si>
  <si>
    <t>Розетка ОП-2 с/з РА16-014</t>
  </si>
  <si>
    <t>Выключатель автоматический ВА 16А</t>
  </si>
  <si>
    <t>Щиток о/у на 2 мод. с дверцей (ТУСО), без з/ш, IP30, 130х50х65</t>
  </si>
  <si>
    <t>DIN-рейка 130мм</t>
  </si>
  <si>
    <t>Шина нулевая 7 отверстий на DIN-рейку</t>
  </si>
  <si>
    <t>Кабель ВВГнг-LS 3х1,5</t>
  </si>
  <si>
    <t>м</t>
  </si>
  <si>
    <t>Провод ПВ-3 1х1,5 (многожильный Провод ПуГВ )</t>
  </si>
  <si>
    <t>Датчик магнитный 009SMA (одноканальный)</t>
  </si>
  <si>
    <t>Кабель UTP 5E 4х2х0,5 наружный</t>
  </si>
  <si>
    <t>Панель вызывная VDP-D2201</t>
  </si>
  <si>
    <t>Блок питания АТ-12/30</t>
  </si>
  <si>
    <t>Расходные материалы</t>
  </si>
  <si>
    <t>Работы</t>
  </si>
  <si>
    <t>Монтажные работы</t>
  </si>
  <si>
    <t>Стоимость договора:</t>
  </si>
  <si>
    <t>Итого:</t>
  </si>
  <si>
    <t>Площадь:</t>
  </si>
  <si>
    <t>жил.</t>
  </si>
  <si>
    <t>неж.</t>
  </si>
  <si>
    <t>автостоянка</t>
  </si>
  <si>
    <t xml:space="preserve">Целевой взнос </t>
  </si>
  <si>
    <t>Статья затрат</t>
  </si>
  <si>
    <t>Стоимость, руб.</t>
  </si>
  <si>
    <t>Тариф, руб.</t>
  </si>
  <si>
    <t>Голландская 5</t>
  </si>
  <si>
    <t>Голландская 5, корп.1</t>
  </si>
  <si>
    <t>Голландская 5, корп.2</t>
  </si>
  <si>
    <t>Голландская 5, корп.3</t>
  </si>
  <si>
    <t>Услуги УК 10%, руб.</t>
  </si>
  <si>
    <t>Запас 10%, руб.</t>
  </si>
  <si>
    <t>Налог при УСН, руб.</t>
  </si>
  <si>
    <t>Всего</t>
  </si>
  <si>
    <t>СКУД - GSM</t>
  </si>
  <si>
    <t>Поставщик</t>
  </si>
  <si>
    <t xml:space="preserve">для 1 к.кв. (45 кв.м)  целевой сбор составит </t>
  </si>
  <si>
    <t xml:space="preserve">для 2 к.кв. (55 кв.м)  целевой сбор составит </t>
  </si>
  <si>
    <t xml:space="preserve">для 3 к.кв. (55 кв.м)  целевой сбор составит </t>
  </si>
  <si>
    <t xml:space="preserve">Сумма, руб. </t>
  </si>
  <si>
    <t>Пояснительная записка.</t>
  </si>
  <si>
    <t xml:space="preserve">• Система контроля управления доступом будет построена на базе GSM модуля дистанционного открытия по звонку                            с телефона;
• Въезд на территорию двора осуществляется автоматически по телефонному звонку;
• Выезд осуществляется автоматически по петле индуктивности;
• имеется двухсторонняя аудио-связь (домофонная панель вызова) с постом администраторов, с возможностью дистанционного открытия ворот;
</t>
  </si>
  <si>
    <r>
      <rPr>
        <b/>
        <sz val="10"/>
        <rFont val="Arial"/>
        <family val="2"/>
      </rPr>
      <t>Приложение №6
к материалам общего собрания собственников  (правообладателей)  
многоквартирного дома по адресу: г. Санкт-Петербург,
Ленинградская область, Всеволожский муниципальный район, 
Заневское городское поселение, гп. Янино-1, 
микрорайон «Янила Кантри», 
ул. Голландская, дом 5; дом 5 корпус 1; дом 5 корпус 2; дом 5 корпус 3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</si>
</sst>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\ h:mm"/>
    <numFmt numFmtId="165" formatCode="[$-10419]#,##0.00;\(#,##0.00\)"/>
    <numFmt numFmtId="166" formatCode="[$-10419]0.00;\(0.00\)"/>
    <numFmt numFmtId="167" formatCode="[$-10419]#,##0.00"/>
    <numFmt numFmtId="168" formatCode="#,##0.00\ &quot;₽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5.9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Symbol"/>
      <family val="0"/>
    </font>
    <font>
      <sz val="7"/>
      <color indexed="8"/>
      <name val="Times New Roman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22"/>
      <name val="Times New Roman"/>
      <family val="1"/>
    </font>
    <font>
      <sz val="11"/>
      <color indexed="22"/>
      <name val="Calibri"/>
      <family val="2"/>
    </font>
    <font>
      <sz val="9"/>
      <color indexed="8"/>
      <name val="Times New Roman"/>
      <family val="1"/>
    </font>
    <font>
      <sz val="9"/>
      <color indexed="2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top" wrapText="1" readingOrder="1"/>
      <protection locked="0"/>
    </xf>
    <xf numFmtId="167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167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17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4" fontId="62" fillId="0" borderId="13" xfId="0" applyNumberFormat="1" applyFont="1" applyFill="1" applyBorder="1" applyAlignment="1">
      <alignment horizontal="center"/>
    </xf>
    <xf numFmtId="4" fontId="63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63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4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" fontId="66" fillId="0" borderId="0" xfId="0" applyNumberFormat="1" applyFont="1" applyAlignment="1">
      <alignment/>
    </xf>
    <xf numFmtId="0" fontId="18" fillId="33" borderId="13" xfId="53" applyFont="1" applyFill="1" applyBorder="1" applyAlignment="1">
      <alignment horizontal="center" vertical="center" wrapText="1"/>
      <protection/>
    </xf>
    <xf numFmtId="3" fontId="18" fillId="0" borderId="13" xfId="53" applyNumberFormat="1" applyFont="1" applyFill="1" applyBorder="1" applyAlignment="1">
      <alignment horizontal="left" vertical="center"/>
      <protection/>
    </xf>
    <xf numFmtId="3" fontId="17" fillId="0" borderId="13" xfId="53" applyNumberFormat="1" applyFont="1" applyFill="1" applyBorder="1" applyAlignment="1">
      <alignment horizontal="center" vertical="center"/>
      <protection/>
    </xf>
    <xf numFmtId="4" fontId="17" fillId="0" borderId="13" xfId="53" applyNumberFormat="1" applyFont="1" applyFill="1" applyBorder="1" applyAlignment="1">
      <alignment horizontal="center" vertical="center"/>
      <protection/>
    </xf>
    <xf numFmtId="0" fontId="18" fillId="33" borderId="13" xfId="0" applyFont="1" applyFill="1" applyBorder="1" applyAlignment="1">
      <alignment horizontal="center"/>
    </xf>
    <xf numFmtId="0" fontId="62" fillId="0" borderId="13" xfId="0" applyFont="1" applyBorder="1" applyAlignment="1">
      <alignment horizontal="center" vertical="center"/>
    </xf>
    <xf numFmtId="4" fontId="62" fillId="0" borderId="13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3" fontId="18" fillId="0" borderId="0" xfId="53" applyNumberFormat="1" applyFont="1" applyFill="1" applyBorder="1" applyAlignment="1">
      <alignment horizontal="left" vertical="center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right"/>
    </xf>
    <xf numFmtId="168" fontId="17" fillId="0" borderId="0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right" wrapText="1" readingOrder="1"/>
      <protection locked="0"/>
    </xf>
    <xf numFmtId="0" fontId="0" fillId="0" borderId="0" xfId="0" applyAlignment="1">
      <alignment/>
    </xf>
    <xf numFmtId="0" fontId="3" fillId="0" borderId="14" xfId="0" applyFont="1" applyBorder="1" applyAlignment="1" applyProtection="1">
      <alignment horizont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horizontal="right" wrapText="1" readingOrder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6" fillId="0" borderId="10" xfId="0" applyFont="1" applyBorder="1" applyAlignment="1" applyProtection="1">
      <alignment horizontal="right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164" fontId="3" fillId="0" borderId="10" xfId="0" applyNumberFormat="1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65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166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9" fillId="0" borderId="12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11" xfId="0" applyFont="1" applyBorder="1" applyAlignment="1" applyProtection="1">
      <alignment horizontal="right" vertical="top" wrapText="1" readingOrder="1"/>
      <protection locked="0"/>
    </xf>
    <xf numFmtId="0" fontId="17" fillId="0" borderId="13" xfId="0" applyFont="1" applyBorder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08 (11.02.08) на утвержде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819150</xdr:colOff>
      <xdr:row>1</xdr:row>
      <xdr:rowOff>1000125</xdr:rowOff>
    </xdr:to>
    <xdr:pic>
      <xdr:nvPicPr>
        <xdr:cNvPr id="1" name="Picture 0" descr="ca777d6099674801a5ae1b644d8c7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486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showGridLines="0" zoomScalePageLayoutView="0" workbookViewId="0" topLeftCell="A16">
      <selection activeCell="O20" sqref="O20"/>
    </sheetView>
  </sheetViews>
  <sheetFormatPr defaultColWidth="9.140625" defaultRowHeight="12.75"/>
  <cols>
    <col min="1" max="1" width="1.1484375" style="0" customWidth="1"/>
    <col min="2" max="2" width="0" style="0" hidden="1" customWidth="1"/>
    <col min="3" max="3" width="7.140625" style="0" customWidth="1"/>
    <col min="4" max="4" width="16.8515625" style="0" customWidth="1"/>
    <col min="5" max="5" width="8.421875" style="0" customWidth="1"/>
    <col min="6" max="6" width="10.421875" style="0" customWidth="1"/>
    <col min="7" max="7" width="7.7109375" style="0" customWidth="1"/>
    <col min="8" max="8" width="2.7109375" style="0" customWidth="1"/>
    <col min="9" max="9" width="8.421875" style="0" customWidth="1"/>
    <col min="10" max="10" width="0" style="0" hidden="1" customWidth="1"/>
    <col min="11" max="11" width="4.8515625" style="0" customWidth="1"/>
    <col min="12" max="12" width="8.421875" style="0" customWidth="1"/>
    <col min="13" max="14" width="0" style="0" hidden="1" customWidth="1"/>
    <col min="15" max="15" width="10.00390625" style="0" customWidth="1"/>
    <col min="16" max="16" width="12.28125" style="0" customWidth="1"/>
    <col min="17" max="17" width="0" style="0" hidden="1" customWidth="1"/>
    <col min="18" max="18" width="0.71875" style="0" customWidth="1"/>
  </cols>
  <sheetData>
    <row r="1" ht="2.25" customHeight="1"/>
    <row r="2" spans="2:16" ht="78.7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6.5" customHeight="1">
      <c r="B3" s="54" t="s">
        <v>5</v>
      </c>
      <c r="C3" s="49"/>
      <c r="D3" s="49"/>
      <c r="E3" s="49"/>
      <c r="F3" s="50"/>
      <c r="G3" s="51"/>
      <c r="H3" s="51"/>
      <c r="I3" s="51"/>
      <c r="J3" s="51"/>
      <c r="K3" s="51"/>
      <c r="L3" s="51"/>
      <c r="M3" s="55" t="s">
        <v>6</v>
      </c>
      <c r="N3" s="49"/>
      <c r="O3" s="49"/>
      <c r="P3" s="49"/>
    </row>
    <row r="4" spans="2:16" ht="16.5" customHeight="1">
      <c r="B4" s="48" t="s">
        <v>7</v>
      </c>
      <c r="C4" s="49"/>
      <c r="D4" s="49"/>
      <c r="E4" s="49"/>
      <c r="F4" s="50" t="s">
        <v>8</v>
      </c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2:16" ht="16.5" customHeight="1">
      <c r="B5" s="48" t="s">
        <v>9</v>
      </c>
      <c r="C5" s="49"/>
      <c r="D5" s="49"/>
      <c r="E5" s="49"/>
      <c r="F5" s="50" t="s">
        <v>10</v>
      </c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6.5" customHeight="1">
      <c r="B6" s="52"/>
      <c r="C6" s="49"/>
      <c r="D6" s="49"/>
      <c r="E6" s="49"/>
      <c r="F6" s="52"/>
      <c r="G6" s="49"/>
      <c r="H6" s="52"/>
      <c r="I6" s="49"/>
      <c r="J6" s="53"/>
      <c r="K6" s="49"/>
      <c r="L6" s="49"/>
      <c r="M6" s="53"/>
      <c r="N6" s="49"/>
      <c r="O6" s="49"/>
      <c r="P6" s="49"/>
    </row>
    <row r="7" ht="1.5" customHeight="1"/>
    <row r="8" spans="3:16" ht="16.5" customHeight="1">
      <c r="C8" s="62" t="s">
        <v>11</v>
      </c>
      <c r="D8" s="57"/>
      <c r="E8" s="63">
        <v>44634.57430555555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7"/>
    </row>
    <row r="9" spans="3:16" ht="16.5" customHeight="1">
      <c r="C9" s="62" t="s">
        <v>12</v>
      </c>
      <c r="D9" s="57"/>
      <c r="E9" s="58">
        <v>987759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7"/>
    </row>
    <row r="10" spans="3:16" ht="16.5" customHeight="1">
      <c r="C10" s="56" t="s">
        <v>13</v>
      </c>
      <c r="D10" s="57"/>
      <c r="E10" s="58" t="s">
        <v>8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7"/>
    </row>
    <row r="11" spans="3:16" ht="16.5" customHeight="1">
      <c r="C11" s="56" t="s">
        <v>14</v>
      </c>
      <c r="D11" s="57"/>
      <c r="E11" s="58" t="s">
        <v>15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7"/>
    </row>
    <row r="12" spans="3:16" ht="16.5" customHeight="1">
      <c r="C12" s="56" t="s">
        <v>16</v>
      </c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7"/>
    </row>
    <row r="13" spans="3:16" ht="16.5" customHeight="1">
      <c r="C13" s="60" t="s">
        <v>17</v>
      </c>
      <c r="D13" s="57"/>
      <c r="E13" s="6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7"/>
    </row>
    <row r="14" spans="3:16" ht="16.5" customHeight="1">
      <c r="C14" s="60" t="s">
        <v>18</v>
      </c>
      <c r="D14" s="57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7"/>
    </row>
    <row r="15" spans="3:16" ht="16.5" customHeight="1">
      <c r="C15" s="60" t="s">
        <v>19</v>
      </c>
      <c r="D15" s="57"/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7"/>
    </row>
    <row r="16" spans="3:16" ht="16.5" customHeight="1">
      <c r="C16" s="56" t="s">
        <v>20</v>
      </c>
      <c r="D16" s="57"/>
      <c r="E16" s="58" t="s">
        <v>21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7"/>
    </row>
    <row r="17" spans="3:16" ht="16.5" customHeight="1">
      <c r="C17" s="56" t="s">
        <v>22</v>
      </c>
      <c r="D17" s="57"/>
      <c r="E17" s="58" t="s">
        <v>23</v>
      </c>
      <c r="F17" s="59"/>
      <c r="G17" s="59"/>
      <c r="H17" s="59"/>
      <c r="I17" s="57"/>
      <c r="K17" s="64" t="s">
        <v>24</v>
      </c>
      <c r="L17" s="57"/>
      <c r="N17" s="65" t="s">
        <v>0</v>
      </c>
      <c r="O17" s="59"/>
      <c r="P17" s="57"/>
    </row>
    <row r="18" spans="3:16" ht="16.5" customHeight="1">
      <c r="C18" s="56" t="s">
        <v>25</v>
      </c>
      <c r="D18" s="57"/>
      <c r="E18" s="58"/>
      <c r="F18" s="59"/>
      <c r="G18" s="59"/>
      <c r="H18" s="59"/>
      <c r="I18" s="57"/>
      <c r="K18" s="64" t="s">
        <v>26</v>
      </c>
      <c r="L18" s="57"/>
      <c r="N18" s="64"/>
      <c r="O18" s="59"/>
      <c r="P18" s="57"/>
    </row>
    <row r="19" ht="12.75" customHeight="1" hidden="1"/>
    <row r="20" spans="3:16" ht="22.5">
      <c r="C20" s="1" t="s">
        <v>1</v>
      </c>
      <c r="D20" s="71" t="s">
        <v>27</v>
      </c>
      <c r="E20" s="59"/>
      <c r="F20" s="59"/>
      <c r="G20" s="59"/>
      <c r="H20" s="57"/>
      <c r="I20" s="71" t="s">
        <v>28</v>
      </c>
      <c r="J20" s="59"/>
      <c r="K20" s="57"/>
      <c r="L20" s="71" t="s">
        <v>29</v>
      </c>
      <c r="M20" s="59"/>
      <c r="N20" s="57"/>
      <c r="O20" s="2" t="s">
        <v>30</v>
      </c>
      <c r="P20" s="2" t="s">
        <v>31</v>
      </c>
    </row>
    <row r="21" spans="3:16" ht="12.75">
      <c r="C21" s="3"/>
      <c r="D21" s="71" t="s">
        <v>32</v>
      </c>
      <c r="E21" s="59"/>
      <c r="F21" s="59"/>
      <c r="G21" s="59"/>
      <c r="H21" s="57"/>
      <c r="I21" s="72"/>
      <c r="J21" s="59"/>
      <c r="K21" s="57"/>
      <c r="L21" s="72"/>
      <c r="M21" s="59"/>
      <c r="N21" s="57"/>
      <c r="O21" s="5"/>
      <c r="P21" s="4"/>
    </row>
    <row r="22" spans="3:16" ht="12.75">
      <c r="C22" s="6">
        <v>1</v>
      </c>
      <c r="D22" s="66" t="s">
        <v>33</v>
      </c>
      <c r="E22" s="67"/>
      <c r="F22" s="67"/>
      <c r="G22" s="67"/>
      <c r="H22" s="68"/>
      <c r="I22" s="69">
        <v>10460</v>
      </c>
      <c r="J22" s="67"/>
      <c r="K22" s="68"/>
      <c r="L22" s="70">
        <v>1</v>
      </c>
      <c r="M22" s="67"/>
      <c r="N22" s="68"/>
      <c r="O22" s="7" t="s">
        <v>34</v>
      </c>
      <c r="P22" s="8">
        <v>10460</v>
      </c>
    </row>
    <row r="23" spans="3:16" ht="12.75">
      <c r="C23" s="6">
        <v>2</v>
      </c>
      <c r="D23" s="66" t="s">
        <v>35</v>
      </c>
      <c r="E23" s="67"/>
      <c r="F23" s="67"/>
      <c r="G23" s="67"/>
      <c r="H23" s="68"/>
      <c r="I23" s="69">
        <v>5500</v>
      </c>
      <c r="J23" s="67"/>
      <c r="K23" s="68"/>
      <c r="L23" s="70">
        <v>1</v>
      </c>
      <c r="M23" s="67"/>
      <c r="N23" s="68"/>
      <c r="O23" s="7" t="s">
        <v>34</v>
      </c>
      <c r="P23" s="8">
        <v>5500</v>
      </c>
    </row>
    <row r="24" spans="3:16" ht="12.75">
      <c r="C24" s="6">
        <v>3</v>
      </c>
      <c r="D24" s="66" t="s">
        <v>36</v>
      </c>
      <c r="E24" s="67"/>
      <c r="F24" s="67"/>
      <c r="G24" s="67"/>
      <c r="H24" s="68"/>
      <c r="I24" s="69">
        <v>110</v>
      </c>
      <c r="J24" s="67"/>
      <c r="K24" s="68"/>
      <c r="L24" s="70">
        <v>1</v>
      </c>
      <c r="M24" s="67"/>
      <c r="N24" s="68"/>
      <c r="O24" s="7" t="s">
        <v>34</v>
      </c>
      <c r="P24" s="8">
        <v>110</v>
      </c>
    </row>
    <row r="25" spans="3:16" ht="12.75">
      <c r="C25" s="6">
        <v>4</v>
      </c>
      <c r="D25" s="66" t="s">
        <v>37</v>
      </c>
      <c r="E25" s="67"/>
      <c r="F25" s="67"/>
      <c r="G25" s="67"/>
      <c r="H25" s="68"/>
      <c r="I25" s="69">
        <v>330</v>
      </c>
      <c r="J25" s="67"/>
      <c r="K25" s="68"/>
      <c r="L25" s="70">
        <v>1</v>
      </c>
      <c r="M25" s="67"/>
      <c r="N25" s="68"/>
      <c r="O25" s="7" t="s">
        <v>34</v>
      </c>
      <c r="P25" s="8">
        <v>330</v>
      </c>
    </row>
    <row r="26" spans="3:16" ht="12.75">
      <c r="C26" s="6">
        <v>5</v>
      </c>
      <c r="D26" s="66" t="s">
        <v>38</v>
      </c>
      <c r="E26" s="67"/>
      <c r="F26" s="67"/>
      <c r="G26" s="67"/>
      <c r="H26" s="68"/>
      <c r="I26" s="69">
        <v>220</v>
      </c>
      <c r="J26" s="67"/>
      <c r="K26" s="68"/>
      <c r="L26" s="70">
        <v>1</v>
      </c>
      <c r="M26" s="67"/>
      <c r="N26" s="68"/>
      <c r="O26" s="7" t="s">
        <v>34</v>
      </c>
      <c r="P26" s="8">
        <v>220</v>
      </c>
    </row>
    <row r="27" spans="3:16" ht="12.75">
      <c r="C27" s="6">
        <v>6</v>
      </c>
      <c r="D27" s="66" t="s">
        <v>39</v>
      </c>
      <c r="E27" s="67"/>
      <c r="F27" s="67"/>
      <c r="G27" s="67"/>
      <c r="H27" s="68"/>
      <c r="I27" s="69">
        <v>55</v>
      </c>
      <c r="J27" s="67"/>
      <c r="K27" s="68"/>
      <c r="L27" s="70">
        <v>1</v>
      </c>
      <c r="M27" s="67"/>
      <c r="N27" s="68"/>
      <c r="O27" s="7" t="s">
        <v>34</v>
      </c>
      <c r="P27" s="8">
        <v>55</v>
      </c>
    </row>
    <row r="28" spans="3:16" ht="12.75">
      <c r="C28" s="6">
        <v>7</v>
      </c>
      <c r="D28" s="66" t="s">
        <v>40</v>
      </c>
      <c r="E28" s="67"/>
      <c r="F28" s="67"/>
      <c r="G28" s="67"/>
      <c r="H28" s="68"/>
      <c r="I28" s="69">
        <v>660</v>
      </c>
      <c r="J28" s="67"/>
      <c r="K28" s="68"/>
      <c r="L28" s="70">
        <v>1</v>
      </c>
      <c r="M28" s="67"/>
      <c r="N28" s="68"/>
      <c r="O28" s="7" t="s">
        <v>34</v>
      </c>
      <c r="P28" s="8">
        <v>660</v>
      </c>
    </row>
    <row r="29" spans="3:16" ht="12.75">
      <c r="C29" s="6">
        <v>8</v>
      </c>
      <c r="D29" s="66" t="s">
        <v>41</v>
      </c>
      <c r="E29" s="67"/>
      <c r="F29" s="67"/>
      <c r="G29" s="67"/>
      <c r="H29" s="68"/>
      <c r="I29" s="69">
        <v>110</v>
      </c>
      <c r="J29" s="67"/>
      <c r="K29" s="68"/>
      <c r="L29" s="70">
        <v>10</v>
      </c>
      <c r="M29" s="67"/>
      <c r="N29" s="68"/>
      <c r="O29" s="7" t="s">
        <v>42</v>
      </c>
      <c r="P29" s="8">
        <v>1100</v>
      </c>
    </row>
    <row r="30" spans="3:16" ht="12.75">
      <c r="C30" s="6">
        <v>9</v>
      </c>
      <c r="D30" s="66" t="s">
        <v>43</v>
      </c>
      <c r="E30" s="67"/>
      <c r="F30" s="67"/>
      <c r="G30" s="67"/>
      <c r="H30" s="68"/>
      <c r="I30" s="69">
        <v>14</v>
      </c>
      <c r="J30" s="67"/>
      <c r="K30" s="68"/>
      <c r="L30" s="70">
        <v>40</v>
      </c>
      <c r="M30" s="67"/>
      <c r="N30" s="68"/>
      <c r="O30" s="7" t="s">
        <v>42</v>
      </c>
      <c r="P30" s="8">
        <v>560</v>
      </c>
    </row>
    <row r="31" spans="3:16" ht="12.75">
      <c r="C31" s="6">
        <v>10</v>
      </c>
      <c r="D31" s="66" t="s">
        <v>44</v>
      </c>
      <c r="E31" s="67"/>
      <c r="F31" s="67"/>
      <c r="G31" s="67"/>
      <c r="H31" s="68"/>
      <c r="I31" s="69">
        <v>17702</v>
      </c>
      <c r="J31" s="67"/>
      <c r="K31" s="68"/>
      <c r="L31" s="70">
        <v>1</v>
      </c>
      <c r="M31" s="67"/>
      <c r="N31" s="68"/>
      <c r="O31" s="7" t="s">
        <v>34</v>
      </c>
      <c r="P31" s="8">
        <v>17702</v>
      </c>
    </row>
    <row r="32" spans="3:16" ht="12.75">
      <c r="C32" s="6">
        <v>11</v>
      </c>
      <c r="D32" s="66" t="s">
        <v>45</v>
      </c>
      <c r="E32" s="67"/>
      <c r="F32" s="67"/>
      <c r="G32" s="67"/>
      <c r="H32" s="68"/>
      <c r="I32" s="69">
        <v>55</v>
      </c>
      <c r="J32" s="67"/>
      <c r="K32" s="68"/>
      <c r="L32" s="70">
        <v>50</v>
      </c>
      <c r="M32" s="67"/>
      <c r="N32" s="68"/>
      <c r="O32" s="7" t="s">
        <v>42</v>
      </c>
      <c r="P32" s="8">
        <v>2750</v>
      </c>
    </row>
    <row r="33" spans="3:16" ht="12.75">
      <c r="C33" s="6">
        <v>12</v>
      </c>
      <c r="D33" s="66" t="s">
        <v>46</v>
      </c>
      <c r="E33" s="67"/>
      <c r="F33" s="67"/>
      <c r="G33" s="67"/>
      <c r="H33" s="68"/>
      <c r="I33" s="69">
        <v>14500</v>
      </c>
      <c r="J33" s="67"/>
      <c r="K33" s="68"/>
      <c r="L33" s="70">
        <v>1</v>
      </c>
      <c r="M33" s="67"/>
      <c r="N33" s="68"/>
      <c r="O33" s="7" t="s">
        <v>34</v>
      </c>
      <c r="P33" s="8">
        <v>14500</v>
      </c>
    </row>
    <row r="34" spans="3:16" ht="12.75">
      <c r="C34" s="6">
        <v>13</v>
      </c>
      <c r="D34" s="66" t="s">
        <v>47</v>
      </c>
      <c r="E34" s="67"/>
      <c r="F34" s="67"/>
      <c r="G34" s="67"/>
      <c r="H34" s="68"/>
      <c r="I34" s="69">
        <v>1800</v>
      </c>
      <c r="J34" s="67"/>
      <c r="K34" s="68"/>
      <c r="L34" s="70">
        <v>1</v>
      </c>
      <c r="M34" s="67"/>
      <c r="N34" s="68"/>
      <c r="O34" s="7" t="s">
        <v>34</v>
      </c>
      <c r="P34" s="8">
        <v>1800</v>
      </c>
    </row>
    <row r="35" spans="3:16" ht="12.75">
      <c r="C35" s="6">
        <v>14</v>
      </c>
      <c r="D35" s="66" t="s">
        <v>48</v>
      </c>
      <c r="E35" s="67"/>
      <c r="F35" s="67"/>
      <c r="G35" s="67"/>
      <c r="H35" s="68"/>
      <c r="I35" s="69">
        <v>15000</v>
      </c>
      <c r="J35" s="67"/>
      <c r="K35" s="68"/>
      <c r="L35" s="70">
        <v>1</v>
      </c>
      <c r="M35" s="67"/>
      <c r="N35" s="68"/>
      <c r="O35" s="7"/>
      <c r="P35" s="8">
        <v>15000</v>
      </c>
    </row>
    <row r="36" spans="3:16" ht="12.75">
      <c r="C36" s="9"/>
      <c r="D36" s="74"/>
      <c r="E36" s="67"/>
      <c r="F36" s="67"/>
      <c r="G36" s="67"/>
      <c r="H36" s="67"/>
      <c r="I36" s="75" t="s">
        <v>2</v>
      </c>
      <c r="J36" s="59"/>
      <c r="K36" s="59"/>
      <c r="L36" s="59"/>
      <c r="M36" s="59"/>
      <c r="N36" s="59"/>
      <c r="O36" s="57"/>
      <c r="P36" s="10">
        <v>70747</v>
      </c>
    </row>
    <row r="37" spans="3:16" ht="12.75">
      <c r="C37" s="3"/>
      <c r="D37" s="71" t="s">
        <v>49</v>
      </c>
      <c r="E37" s="59"/>
      <c r="F37" s="59"/>
      <c r="G37" s="59"/>
      <c r="H37" s="57"/>
      <c r="I37" s="72"/>
      <c r="J37" s="59"/>
      <c r="K37" s="57"/>
      <c r="L37" s="72"/>
      <c r="M37" s="59"/>
      <c r="N37" s="57"/>
      <c r="O37" s="5"/>
      <c r="P37" s="4"/>
    </row>
    <row r="38" spans="3:16" ht="12.75">
      <c r="C38" s="6">
        <v>15</v>
      </c>
      <c r="D38" s="66" t="s">
        <v>50</v>
      </c>
      <c r="E38" s="67"/>
      <c r="F38" s="67"/>
      <c r="G38" s="67"/>
      <c r="H38" s="68"/>
      <c r="I38" s="78"/>
      <c r="J38" s="67"/>
      <c r="K38" s="68"/>
      <c r="L38" s="78"/>
      <c r="M38" s="67"/>
      <c r="N38" s="68"/>
      <c r="O38" s="7"/>
      <c r="P38" s="8">
        <v>35900</v>
      </c>
    </row>
    <row r="39" spans="3:16" ht="12.75">
      <c r="C39" s="9"/>
      <c r="D39" s="74"/>
      <c r="E39" s="67"/>
      <c r="F39" s="67"/>
      <c r="G39" s="67"/>
      <c r="H39" s="67"/>
      <c r="I39" s="75" t="s">
        <v>3</v>
      </c>
      <c r="J39" s="59"/>
      <c r="K39" s="59"/>
      <c r="L39" s="59"/>
      <c r="M39" s="59"/>
      <c r="N39" s="59"/>
      <c r="O39" s="57"/>
      <c r="P39" s="10">
        <v>35900</v>
      </c>
    </row>
    <row r="40" spans="3:16" ht="12.75">
      <c r="C40" s="11"/>
      <c r="D40" s="76"/>
      <c r="E40" s="49"/>
      <c r="F40" s="49"/>
      <c r="G40" s="49"/>
      <c r="H40" s="49"/>
      <c r="I40" s="77" t="s">
        <v>51</v>
      </c>
      <c r="J40" s="59"/>
      <c r="K40" s="59"/>
      <c r="L40" s="59"/>
      <c r="M40" s="59"/>
      <c r="N40" s="59"/>
      <c r="O40" s="57"/>
      <c r="P40" s="10">
        <v>106647</v>
      </c>
    </row>
    <row r="41" spans="3:16" ht="12.75">
      <c r="C41" s="11"/>
      <c r="D41" s="76"/>
      <c r="E41" s="49"/>
      <c r="F41" s="49"/>
      <c r="G41" s="49"/>
      <c r="H41" s="49"/>
      <c r="I41" s="77" t="s">
        <v>52</v>
      </c>
      <c r="J41" s="59"/>
      <c r="K41" s="59"/>
      <c r="L41" s="59"/>
      <c r="M41" s="59"/>
      <c r="N41" s="59"/>
      <c r="O41" s="57"/>
      <c r="P41" s="10">
        <v>106647</v>
      </c>
    </row>
    <row r="42" ht="6" customHeight="1"/>
    <row r="43" spans="2:16" ht="114" customHeight="1">
      <c r="B43" s="73" t="s">
        <v>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</sheetData>
  <sheetProtection/>
  <mergeCells count="102">
    <mergeCell ref="D36:H36"/>
    <mergeCell ref="I36:O36"/>
    <mergeCell ref="D37:H37"/>
    <mergeCell ref="I37:K37"/>
    <mergeCell ref="L37:N37"/>
    <mergeCell ref="D38:H38"/>
    <mergeCell ref="I38:K38"/>
    <mergeCell ref="L38:N38"/>
    <mergeCell ref="B43:P43"/>
    <mergeCell ref="D39:H39"/>
    <mergeCell ref="I39:O39"/>
    <mergeCell ref="D40:H40"/>
    <mergeCell ref="I40:O40"/>
    <mergeCell ref="D41:H41"/>
    <mergeCell ref="I41:O41"/>
    <mergeCell ref="D32:H32"/>
    <mergeCell ref="I32:K32"/>
    <mergeCell ref="L32:N32"/>
    <mergeCell ref="D33:H33"/>
    <mergeCell ref="I33:K33"/>
    <mergeCell ref="L33:N33"/>
    <mergeCell ref="D34:H34"/>
    <mergeCell ref="I34:K34"/>
    <mergeCell ref="L34:N34"/>
    <mergeCell ref="D35:H35"/>
    <mergeCell ref="I35:K35"/>
    <mergeCell ref="L35:N35"/>
    <mergeCell ref="D28:H28"/>
    <mergeCell ref="I28:K28"/>
    <mergeCell ref="L28:N28"/>
    <mergeCell ref="D29:H29"/>
    <mergeCell ref="I29:K29"/>
    <mergeCell ref="L29:N29"/>
    <mergeCell ref="D30:H30"/>
    <mergeCell ref="I30:K30"/>
    <mergeCell ref="L30:N30"/>
    <mergeCell ref="D31:H31"/>
    <mergeCell ref="I31:K31"/>
    <mergeCell ref="L31:N31"/>
    <mergeCell ref="D24:H24"/>
    <mergeCell ref="I24:K24"/>
    <mergeCell ref="L24:N24"/>
    <mergeCell ref="D25:H25"/>
    <mergeCell ref="I25:K25"/>
    <mergeCell ref="L25:N25"/>
    <mergeCell ref="D26:H26"/>
    <mergeCell ref="I26:K26"/>
    <mergeCell ref="L26:N26"/>
    <mergeCell ref="D27:H27"/>
    <mergeCell ref="I27:K27"/>
    <mergeCell ref="L27:N27"/>
    <mergeCell ref="D20:H20"/>
    <mergeCell ref="I20:K20"/>
    <mergeCell ref="L20:N20"/>
    <mergeCell ref="D21:H21"/>
    <mergeCell ref="I21:K21"/>
    <mergeCell ref="L21:N21"/>
    <mergeCell ref="D22:H22"/>
    <mergeCell ref="I22:K22"/>
    <mergeCell ref="L22:N22"/>
    <mergeCell ref="D23:H23"/>
    <mergeCell ref="I23:K23"/>
    <mergeCell ref="L23:N23"/>
    <mergeCell ref="C14:D14"/>
    <mergeCell ref="E14:P14"/>
    <mergeCell ref="C15:D15"/>
    <mergeCell ref="E15:P15"/>
    <mergeCell ref="C16:D16"/>
    <mergeCell ref="E16:P16"/>
    <mergeCell ref="C17:D17"/>
    <mergeCell ref="E17:I17"/>
    <mergeCell ref="K17:L17"/>
    <mergeCell ref="N17:P17"/>
    <mergeCell ref="C18:D18"/>
    <mergeCell ref="E18:I18"/>
    <mergeCell ref="K18:L18"/>
    <mergeCell ref="N18:P18"/>
    <mergeCell ref="C8:D8"/>
    <mergeCell ref="E8:P8"/>
    <mergeCell ref="C9:D9"/>
    <mergeCell ref="E9:P9"/>
    <mergeCell ref="C10:D10"/>
    <mergeCell ref="E10:P10"/>
    <mergeCell ref="C11:D11"/>
    <mergeCell ref="E11:P11"/>
    <mergeCell ref="C12:D12"/>
    <mergeCell ref="E12:P12"/>
    <mergeCell ref="C13:D13"/>
    <mergeCell ref="E13:P13"/>
    <mergeCell ref="B2:P2"/>
    <mergeCell ref="B3:E3"/>
    <mergeCell ref="F3:L3"/>
    <mergeCell ref="M3:P3"/>
    <mergeCell ref="B4:E4"/>
    <mergeCell ref="F4:P4"/>
    <mergeCell ref="B5:E5"/>
    <mergeCell ref="F5:P5"/>
    <mergeCell ref="B6:E6"/>
    <mergeCell ref="F6:G6"/>
    <mergeCell ref="H6:I6"/>
    <mergeCell ref="J6:L6"/>
    <mergeCell ref="M6:P6"/>
  </mergeCells>
  <printOptions/>
  <pageMargins left="0.5905511811023623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B24" sqref="B24:G32"/>
    </sheetView>
  </sheetViews>
  <sheetFormatPr defaultColWidth="9.140625" defaultRowHeight="12.75" outlineLevelRow="1"/>
  <cols>
    <col min="2" max="2" width="18.7109375" style="0" customWidth="1"/>
    <col min="3" max="7" width="16.8515625" style="0" customWidth="1"/>
    <col min="8" max="8" width="13.7109375" style="0" customWidth="1"/>
    <col min="9" max="9" width="11.57421875" style="0" customWidth="1"/>
    <col min="11" max="12" width="14.7109375" style="0" customWidth="1"/>
    <col min="13" max="13" width="10.7109375" style="0" customWidth="1"/>
    <col min="14" max="14" width="11.421875" style="0" customWidth="1"/>
    <col min="15" max="15" width="13.8515625" style="0" customWidth="1"/>
    <col min="16" max="18" width="8.8515625" style="14" customWidth="1"/>
  </cols>
  <sheetData>
    <row r="1" spans="1:7" ht="111" customHeight="1">
      <c r="A1" s="80" t="s">
        <v>77</v>
      </c>
      <c r="B1" s="81"/>
      <c r="C1" s="81"/>
      <c r="D1" s="81"/>
      <c r="E1" s="81"/>
      <c r="F1" s="81"/>
      <c r="G1" s="81"/>
    </row>
    <row r="4" spans="2:18" s="19" customFormat="1" ht="21" customHeight="1" outlineLevel="1">
      <c r="B4" s="41" t="s">
        <v>53</v>
      </c>
      <c r="C4" s="41" t="s">
        <v>61</v>
      </c>
      <c r="D4" s="42" t="s">
        <v>62</v>
      </c>
      <c r="E4" s="42" t="s">
        <v>63</v>
      </c>
      <c r="F4" s="42" t="s">
        <v>64</v>
      </c>
      <c r="G4" s="41" t="s">
        <v>68</v>
      </c>
      <c r="P4" s="20"/>
      <c r="Q4" s="20"/>
      <c r="R4" s="20"/>
    </row>
    <row r="5" spans="2:18" s="15" customFormat="1" ht="12" outlineLevel="1">
      <c r="B5" s="39" t="s">
        <v>54</v>
      </c>
      <c r="C5" s="40">
        <v>10080.7</v>
      </c>
      <c r="D5" s="40">
        <v>3563.6</v>
      </c>
      <c r="E5" s="40">
        <v>3369.1</v>
      </c>
      <c r="F5" s="40">
        <v>7842.3</v>
      </c>
      <c r="G5" s="40">
        <f>SUM(C5:F5)</f>
        <v>24855.7</v>
      </c>
      <c r="P5" s="16"/>
      <c r="Q5" s="16"/>
      <c r="R5" s="16"/>
    </row>
    <row r="6" spans="2:18" s="15" customFormat="1" ht="12" outlineLevel="1">
      <c r="B6" s="24" t="s">
        <v>55</v>
      </c>
      <c r="C6" s="25">
        <v>1483.9</v>
      </c>
      <c r="D6" s="25">
        <v>0</v>
      </c>
      <c r="E6" s="25">
        <v>160.3</v>
      </c>
      <c r="F6" s="25">
        <v>0</v>
      </c>
      <c r="G6" s="25">
        <f>SUM(C6:F6)</f>
        <v>1644.2</v>
      </c>
      <c r="P6" s="16"/>
      <c r="Q6" s="16"/>
      <c r="R6" s="16"/>
    </row>
    <row r="7" spans="2:18" s="15" customFormat="1" ht="12" outlineLevel="1">
      <c r="B7" s="24" t="s">
        <v>56</v>
      </c>
      <c r="C7" s="25">
        <v>0</v>
      </c>
      <c r="D7" s="25">
        <v>0</v>
      </c>
      <c r="E7" s="25">
        <v>0</v>
      </c>
      <c r="F7" s="25">
        <v>0</v>
      </c>
      <c r="G7" s="25">
        <f>SUM(C7:F7)</f>
        <v>0</v>
      </c>
      <c r="P7" s="16"/>
      <c r="Q7" s="16"/>
      <c r="R7" s="16"/>
    </row>
    <row r="8" spans="2:18" s="15" customFormat="1" ht="12" outlineLevel="1">
      <c r="B8" s="24"/>
      <c r="C8" s="26">
        <f>SUM(C5:C7)</f>
        <v>11564.6</v>
      </c>
      <c r="D8" s="26">
        <f>SUM(D5:D7)</f>
        <v>3563.6</v>
      </c>
      <c r="E8" s="26">
        <f>SUM(E5:E7)</f>
        <v>3529.4</v>
      </c>
      <c r="F8" s="26">
        <f>SUM(F5:F7)</f>
        <v>7842.3</v>
      </c>
      <c r="G8" s="26">
        <f>SUM(G5:G7)</f>
        <v>26499.9</v>
      </c>
      <c r="P8" s="16"/>
      <c r="Q8" s="16"/>
      <c r="R8" s="16"/>
    </row>
    <row r="9" spans="2:18" s="15" customFormat="1" ht="12" outlineLevel="1">
      <c r="B9" s="27"/>
      <c r="C9" s="28"/>
      <c r="D9" s="28"/>
      <c r="E9" s="28"/>
      <c r="F9" s="28"/>
      <c r="G9" s="28"/>
      <c r="P9" s="16"/>
      <c r="Q9" s="16"/>
      <c r="R9" s="16"/>
    </row>
    <row r="10" spans="2:18" s="12" customFormat="1" ht="15">
      <c r="B10" s="29" t="s">
        <v>57</v>
      </c>
      <c r="C10" s="30"/>
      <c r="D10" s="31"/>
      <c r="E10" s="31"/>
      <c r="F10" s="31"/>
      <c r="G10" s="31"/>
      <c r="P10" s="13"/>
      <c r="Q10" s="13"/>
      <c r="R10" s="13"/>
    </row>
    <row r="11" spans="2:18" s="12" customFormat="1" ht="15">
      <c r="B11" s="29"/>
      <c r="C11" s="30"/>
      <c r="D11" s="31"/>
      <c r="E11" s="31"/>
      <c r="F11" s="31"/>
      <c r="G11" s="31"/>
      <c r="P11" s="13"/>
      <c r="Q11" s="13"/>
      <c r="R11" s="13"/>
    </row>
    <row r="12" spans="2:18" s="12" customFormat="1" ht="14.25">
      <c r="B12" s="32" t="s">
        <v>70</v>
      </c>
      <c r="C12" s="33" t="s">
        <v>21</v>
      </c>
      <c r="D12" s="31"/>
      <c r="E12" s="31"/>
      <c r="F12" s="31"/>
      <c r="G12" s="31"/>
      <c r="P12" s="13"/>
      <c r="Q12" s="13"/>
      <c r="R12" s="13"/>
    </row>
    <row r="13" spans="2:7" ht="27" customHeight="1">
      <c r="B13" s="34" t="s">
        <v>58</v>
      </c>
      <c r="C13" s="34" t="s">
        <v>59</v>
      </c>
      <c r="D13" s="34" t="s">
        <v>66</v>
      </c>
      <c r="E13" s="34" t="s">
        <v>67</v>
      </c>
      <c r="F13" s="34" t="s">
        <v>65</v>
      </c>
      <c r="G13" s="34" t="s">
        <v>60</v>
      </c>
    </row>
    <row r="14" spans="2:18" s="17" customFormat="1" ht="22.5" customHeight="1">
      <c r="B14" s="35" t="s">
        <v>69</v>
      </c>
      <c r="C14" s="36">
        <v>106647</v>
      </c>
      <c r="D14" s="36">
        <f>C14*0.1</f>
        <v>10664.7</v>
      </c>
      <c r="E14" s="36">
        <f>(C14+D14)*95%*1%</f>
        <v>1114.4611499999999</v>
      </c>
      <c r="F14" s="36">
        <f>(C14+D14+E14)*0.1</f>
        <v>11842.616115</v>
      </c>
      <c r="G14" s="37">
        <f>(C14+D14+E14+F14)/G8</f>
        <v>4.91582146593006</v>
      </c>
      <c r="P14" s="18"/>
      <c r="Q14" s="18"/>
      <c r="R14" s="18"/>
    </row>
    <row r="15" spans="2:18" s="17" customFormat="1" ht="22.5" customHeight="1">
      <c r="B15" s="43"/>
      <c r="C15" s="44"/>
      <c r="D15" s="44"/>
      <c r="E15" s="44"/>
      <c r="F15" s="44"/>
      <c r="G15" s="45"/>
      <c r="P15" s="18"/>
      <c r="Q15" s="18"/>
      <c r="R15" s="18"/>
    </row>
    <row r="17" spans="2:5" ht="15">
      <c r="B17" s="79"/>
      <c r="C17" s="79"/>
      <c r="D17" s="79"/>
      <c r="E17" s="38" t="s">
        <v>74</v>
      </c>
    </row>
    <row r="18" spans="2:6" ht="15">
      <c r="B18" s="79" t="s">
        <v>71</v>
      </c>
      <c r="C18" s="79"/>
      <c r="D18" s="79"/>
      <c r="E18" s="23">
        <f>G14*45</f>
        <v>221.21196596685272</v>
      </c>
      <c r="F18" s="22"/>
    </row>
    <row r="19" spans="2:5" ht="15">
      <c r="B19" s="79" t="s">
        <v>72</v>
      </c>
      <c r="C19" s="79"/>
      <c r="D19" s="79"/>
      <c r="E19" s="23">
        <f>G14*55</f>
        <v>270.3701806261533</v>
      </c>
    </row>
    <row r="20" spans="2:5" ht="15">
      <c r="B20" s="79" t="s">
        <v>73</v>
      </c>
      <c r="C20" s="79"/>
      <c r="D20" s="79"/>
      <c r="E20" s="23">
        <f>G14*75</f>
        <v>368.6866099447545</v>
      </c>
    </row>
    <row r="21" spans="2:5" ht="15">
      <c r="B21" s="46"/>
      <c r="C21" s="46"/>
      <c r="D21" s="46"/>
      <c r="E21" s="47"/>
    </row>
    <row r="22" ht="15">
      <c r="E22" s="21"/>
    </row>
    <row r="23" spans="2:7" ht="27" customHeight="1">
      <c r="B23" s="84" t="s">
        <v>75</v>
      </c>
      <c r="C23" s="84"/>
      <c r="D23" s="84"/>
      <c r="E23" s="84"/>
      <c r="F23" s="84"/>
      <c r="G23" s="84"/>
    </row>
    <row r="24" spans="2:7" ht="15">
      <c r="B24" s="82" t="s">
        <v>76</v>
      </c>
      <c r="C24" s="83"/>
      <c r="D24" s="83"/>
      <c r="E24" s="83"/>
      <c r="F24" s="83"/>
      <c r="G24" s="83"/>
    </row>
    <row r="25" spans="2:7" ht="15">
      <c r="B25" s="83"/>
      <c r="C25" s="83"/>
      <c r="D25" s="83"/>
      <c r="E25" s="83"/>
      <c r="F25" s="83"/>
      <c r="G25" s="83"/>
    </row>
    <row r="26" spans="2:7" ht="15">
      <c r="B26" s="83"/>
      <c r="C26" s="83"/>
      <c r="D26" s="83"/>
      <c r="E26" s="83"/>
      <c r="F26" s="83"/>
      <c r="G26" s="83"/>
    </row>
    <row r="27" spans="2:7" ht="15">
      <c r="B27" s="83"/>
      <c r="C27" s="83"/>
      <c r="D27" s="83"/>
      <c r="E27" s="83"/>
      <c r="F27" s="83"/>
      <c r="G27" s="83"/>
    </row>
    <row r="28" spans="2:7" ht="3.75" customHeight="1">
      <c r="B28" s="83"/>
      <c r="C28" s="83"/>
      <c r="D28" s="83"/>
      <c r="E28" s="83"/>
      <c r="F28" s="83"/>
      <c r="G28" s="83"/>
    </row>
    <row r="29" spans="2:7" ht="9.75" customHeight="1">
      <c r="B29" s="83"/>
      <c r="C29" s="83"/>
      <c r="D29" s="83"/>
      <c r="E29" s="83"/>
      <c r="F29" s="83"/>
      <c r="G29" s="83"/>
    </row>
    <row r="30" spans="2:7" ht="9.75" customHeight="1">
      <c r="B30" s="83"/>
      <c r="C30" s="83"/>
      <c r="D30" s="83"/>
      <c r="E30" s="83"/>
      <c r="F30" s="83"/>
      <c r="G30" s="83"/>
    </row>
    <row r="31" spans="2:7" ht="9.75" customHeight="1">
      <c r="B31" s="83"/>
      <c r="C31" s="83"/>
      <c r="D31" s="83"/>
      <c r="E31" s="83"/>
      <c r="F31" s="83"/>
      <c r="G31" s="83"/>
    </row>
    <row r="32" spans="2:7" ht="9.75" customHeight="1">
      <c r="B32" s="83"/>
      <c r="C32" s="83"/>
      <c r="D32" s="83"/>
      <c r="E32" s="83"/>
      <c r="F32" s="83"/>
      <c r="G32" s="83"/>
    </row>
    <row r="33" ht="9.75" customHeight="1"/>
    <row r="34" ht="9.75" customHeight="1"/>
  </sheetData>
  <sheetProtection/>
  <mergeCells count="7">
    <mergeCell ref="B18:D18"/>
    <mergeCell ref="B19:D19"/>
    <mergeCell ref="B20:D20"/>
    <mergeCell ref="B17:D17"/>
    <mergeCell ref="A1:G1"/>
    <mergeCell ref="B24:G32"/>
    <mergeCell ref="B23:G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2022-04-08T07:23:12Z</dcterms:created>
  <dcterms:modified xsi:type="dcterms:W3CDTF">2022-04-15T14:24:50Z</dcterms:modified>
  <cp:category/>
  <cp:version/>
  <cp:contentType/>
  <cp:contentStatus/>
</cp:coreProperties>
</file>